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f11716122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5d5a676d1be847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 &quot;₽&quot;"/>
  </x:numFmts>
  <x:fonts count="4">
    <x:font>
      <x:sz val="11"/>
      <x:name val="Carlito"/>
    </x:font>
    <x:font>
      <x:sz val="11"/>
      <x:color rgb="FF17242E"/>
      <x:name val="Arial"/>
    </x:font>
    <x:font>
      <x:b/>
      <x:sz val="16"/>
      <x:color rgb="FF193B5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93B54"/>
      </x:patternFill>
    </x:fill>
    <x:fill>
      <x:patternFill patternType="solid">
        <x:fgColor rgb="FFEEF1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3C19"/>
      </x:font>
      <x:fill>
        <x:patternFill patternType="solid">
          <x:bgColor rgb="FFFFF2CC"/>
        </x:patternFill>
      </x:fill>
    </x:dxf>
    <x:dxf>
      <x:font>
        <x:color rgb="FF9C3C19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02d902f174515" /><Relationship Type="http://schemas.openxmlformats.org/officeDocument/2006/relationships/theme" Target="/xl/theme/theme1.xml" Id="R6a30c48fe42e45ec" /><Relationship Type="http://schemas.openxmlformats.org/officeDocument/2006/relationships/sharedStrings" Target="/xl/sharedStrings.xml" Id="R3033d58fec194165" /><Relationship Type="http://schemas.openxmlformats.org/officeDocument/2006/relationships/worksheet" Target="/xl/worksheets/sheet1.xml" Id="R5d5a676d1be847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45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36" customHeight="1">
      <x:c r="A1" s="4" t="str">
        <x:v>Сравнение коммерческих предложений</x:v>
      </x:c>
      <x:c r="B1" s="4"/>
      <x:c r="C1" s="4"/>
      <x:c r="D1" s="4"/>
    </x:row>
    <x:row r="2" ht="29" customHeight="1">
      <x:c r="A2" s="3"/>
      <x:c r="B2" s="3"/>
      <x:c r="C2" s="3"/>
      <x:c r="D2" s="3"/>
    </x:row>
    <x:row r="3" ht="38" customHeight="1">
      <x:c r="A3" s="3" t="str">
        <x:v>Учебные данные. Замените желтые поля; серые рассчитываются.</x:v>
      </x:c>
      <x:c r="B3" s="3"/>
      <x:c r="C3" s="3"/>
      <x:c r="D3" s="3"/>
    </x:row>
    <x:row r="4" ht="29" customHeight="1">
      <x:c r="A4" s="3"/>
      <x:c r="B4" s="3"/>
      <x:c r="C4" s="3"/>
      <x:c r="D4" s="3"/>
    </x:row>
    <x:row r="5" ht="29" customHeight="1">
      <x:c r="A5" s="3" t="str">
        <x:v>Изделие и версия</x:v>
      </x:c>
      <x:c r="B5" s="5" t="str">
        <x:v>К-17, ред. 2</x:v>
      </x:c>
      <x:c r="C5" s="3"/>
      <x:c r="D5" s="3"/>
    </x:row>
    <x:row r="6" ht="29" customHeight="1">
      <x:c r="A6" s="3" t="str">
        <x:v>Единица потребности</x:v>
      </x:c>
      <x:c r="B6" s="5" t="str">
        <x:v>комплект</x:v>
      </x:c>
      <x:c r="C6" s="3"/>
      <x:c r="D6" s="3"/>
    </x:row>
    <x:row r="7" ht="29" customHeight="1">
      <x:c r="A7" s="3" t="str">
        <x:v>Количество для текущей потребности</x:v>
      </x:c>
      <x:c r="B7" s="6" t="n">
        <x:v>100</x:v>
      </x:c>
      <x:c r="C7" s="3"/>
      <x:c r="D7" s="3"/>
    </x:row>
    <x:row r="8" ht="29" customHeight="1">
      <x:c r="A8" s="3"/>
      <x:c r="B8" s="3"/>
      <x:c r="C8" s="3"/>
      <x:c r="D8" s="3"/>
    </x:row>
    <x:row r="9" ht="44" customHeight="1">
      <x:c r="A9" s="8" t="str">
        <x:v>Результат сравнения</x:v>
      </x:c>
      <x:c r="B9" s="8" t="str">
        <x:v>А: доставка неизвестна</x:v>
      </x:c>
      <x:c r="C9" s="8" t="str">
        <x:v>Б: минимум 150</x:v>
      </x:c>
      <x:c r="D9" s="8" t="str">
        <x:v>В: неполный комплект</x:v>
      </x:c>
    </x:row>
    <x:row r="10" ht="44" customHeight="1">
      <x:c r="A10" s="3" t="str">
        <x:v>Подтвержденный платеж за поставку</x:v>
      </x:c>
      <x:c r="B10" s="11" t="str">
        <x:f>B37</x:f>
        <x:v>Не подтверждено</x:v>
      </x:c>
      <x:c r="C10" s="11" t="n">
        <x:f>C37</x:f>
        <x:v>261000</x:v>
      </x:c>
      <x:c r="D10" s="11" t="str">
        <x:f>D37</x:f>
        <x:v>Не подтверждено</x:v>
      </x:c>
    </x:row>
    <x:row r="11" ht="29" customHeight="1">
      <x:c r="A11" s="3" t="str">
        <x:v>Количество к покупке</x:v>
      </x:c>
      <x:c r="B11" s="12" t="n">
        <x:f>B33</x:f>
        <x:v>100</x:v>
      </x:c>
      <x:c r="C11" s="12" t="n">
        <x:f>C33</x:f>
        <x:v>150</x:v>
      </x:c>
      <x:c r="D11" s="12" t="n">
        <x:f>D33</x:f>
        <x:v>100</x:v>
      </x:c>
    </x:row>
    <x:row r="12" ht="29" customHeight="1">
      <x:c r="A12" s="3" t="str">
        <x:v>Цена покупаемой единицы</x:v>
      </x:c>
      <x:c r="B12" s="11" t="str">
        <x:f>IF(AND(ISNUMBER(B37),ISNUMBER(B33),B33&gt;0),B37/B33,"Не подтверждено")</x:f>
        <x:v>Не подтверждено</x:v>
      </x:c>
      <x:c r="C12" s="11" t="n">
        <x:f>IF(AND(ISNUMBER(C37),ISNUMBER(C33),C33&gt;0),C37/C33,"Не подтверждено")</x:f>
        <x:v>1740</x:v>
      </x:c>
      <x:c r="D12" s="11" t="str">
        <x:f>IF(AND(ISNUMBER(D37),ISNUMBER(D33),D33&gt;0),D37/D33,"Не подтверждено")</x:f>
        <x:v>Не подтверждено</x:v>
      </x:c>
    </x:row>
    <x:row r="13" ht="29" customHeight="1">
      <x:c r="A13" s="3" t="str">
        <x:v>Сверх текущей потребности</x:v>
      </x:c>
      <x:c r="B13" s="12" t="n">
        <x:f>IF(AND(ISNUMBER(B33),ISNUMBER($B$7)),B33-$B$7,"Уточнить")</x:f>
        <x:v>0</x:v>
      </x:c>
      <x:c r="C13" s="12" t="n">
        <x:f>IF(AND(ISNUMBER(C33),ISNUMBER($B$7)),C33-$B$7,"Уточнить")</x:f>
        <x:v>50</x:v>
      </x:c>
      <x:c r="D13" s="12" t="n">
        <x:f>IF(AND(ISNUMBER(D33),ISNUMBER($B$7)),D33-$B$7,"Уточнить")</x:f>
        <x:v>0</x:v>
      </x:c>
    </x:row>
    <x:row r="14" ht="50" customHeight="1">
      <x:c r="A14" s="3" t="str">
        <x:v>Предварительный расчет полного состава</x:v>
      </x:c>
      <x:c r="B14" s="11" t="str">
        <x:f>IF(AND(ISNUMBER(B34),ISNUMBER(B35),B25="Нет",B27&lt;&gt;"Да",ISNUMBER(B26),B26&gt;=0),SUM(B34:B35)+B26,"Не требуется / нет данных")</x:f>
        <x:v>Не требуется / нет данных</x:v>
      </x:c>
      <x:c r="C14" s="11" t="str">
        <x:f>IF(AND(ISNUMBER(C34),ISNUMBER(C35),C25="Нет",C27&lt;&gt;"Да",ISNUMBER(C26),C26&gt;=0),SUM(C34:C35)+C26,"Не требуется / нет данных")</x:f>
        <x:v>Не требуется / нет данных</x:v>
      </x:c>
      <x:c r="D14" s="11" t="n">
        <x:f>IF(AND(ISNUMBER(D34),ISNUMBER(D35),D25="Нет",D27&lt;&gt;"Да",ISNUMBER(D26),D26&gt;=0),SUM(D34:D35)+D26,"Не требуется / нет данных")</x:f>
        <x:v>172000</x:v>
      </x:c>
    </x:row>
    <x:row r="15" ht="29" customHeight="1">
      <x:c r="A15" s="3"/>
      <x:c r="B15" s="3"/>
      <x:c r="C15" s="3"/>
      <x:c r="D15" s="3"/>
    </x:row>
    <x:row r="16" ht="29" customHeight="1">
      <x:c r="A16" s="8" t="str">
        <x:v>Данные каждого КП</x:v>
      </x:c>
      <x:c r="B16" s="8"/>
      <x:c r="C16" s="8"/>
      <x:c r="D16" s="8"/>
    </x:row>
    <x:row r="17" ht="39" customHeight="1">
      <x:c r="A17" s="3" t="str">
        <x:v>КП и версия</x:v>
      </x:c>
      <x:c r="B17" s="5" t="str">
        <x:v>КП-А, ред. 1</x:v>
      </x:c>
      <x:c r="C17" s="5" t="str">
        <x:v>КП-Б, ред. 1</x:v>
      </x:c>
      <x:c r="D17" s="5" t="str">
        <x:v>КП-В, ред. 1</x:v>
      </x:c>
    </x:row>
    <x:row r="18" ht="39" customHeight="1">
      <x:c r="A18" s="3" t="str">
        <x:v>Изделие / версия совпадает</x:v>
      </x:c>
      <x:c r="B18" s="5" t="str">
        <x:v>Да</x:v>
      </x:c>
      <x:c r="C18" s="5" t="str">
        <x:v>Да</x:v>
      </x:c>
      <x:c r="D18" s="5" t="str">
        <x:v>Да</x:v>
      </x:c>
    </x:row>
    <x:row r="19" ht="39" customHeight="1">
      <x:c r="A19" s="3" t="str">
        <x:v>Единица предложения</x:v>
      </x:c>
      <x:c r="B19" s="5" t="str">
        <x:v>комплект</x:v>
      </x:c>
      <x:c r="C19" s="5" t="str">
        <x:v>комплект</x:v>
      </x:c>
      <x:c r="D19" s="5" t="str">
        <x:v>комплект</x:v>
      </x:c>
    </x:row>
    <x:row r="20" ht="39" customHeight="1">
      <x:c r="A20" s="3" t="str">
        <x:v>Минимальная партия</x:v>
      </x:c>
      <x:c r="B20" s="6" t="n">
        <x:v>100</x:v>
      </x:c>
      <x:c r="C20" s="6" t="n">
        <x:v>150</x:v>
      </x:c>
      <x:c r="D20" s="6" t="n">
        <x:v>100</x:v>
      </x:c>
    </x:row>
    <x:row r="21" ht="39" customHeight="1">
      <x:c r="A21" s="3" t="str">
        <x:v>Предложенный объем</x:v>
      </x:c>
      <x:c r="B21" s="6" t="n">
        <x:v>100</x:v>
      </x:c>
      <x:c r="C21" s="6" t="n">
        <x:v>150</x:v>
      </x:c>
      <x:c r="D21" s="6" t="n">
        <x:v>100</x:v>
      </x:c>
    </x:row>
    <x:row r="22" ht="39" customHeight="1">
      <x:c r="A22" s="3" t="str">
        <x:v>Цена единицы для этой партии, ₽</x:v>
      </x:c>
      <x:c r="B22" s="6" t="n">
        <x:v>1640</x:v>
      </x:c>
      <x:c r="C22" s="6" t="n">
        <x:v>1740</x:v>
      </x:c>
      <x:c r="D22" s="6" t="n">
        <x:v>1580</x:v>
      </x:c>
    </x:row>
    <x:row r="23" ht="47" customHeight="1">
      <x:c r="A23" s="3" t="str">
        <x:v>Цена для расчетной партии подтверждена</x:v>
      </x:c>
      <x:c r="B23" s="5" t="str">
        <x:v>Да</x:v>
      </x:c>
      <x:c r="C23" s="5" t="str">
        <x:v>Да</x:v>
      </x:c>
      <x:c r="D23" s="5" t="str">
        <x:v>Да</x:v>
      </x:c>
    </x:row>
    <x:row r="24" ht="47" customHeight="1">
      <x:c r="A24" s="3" t="str">
        <x:v>Налоги и обязательная упаковка учтены</x:v>
      </x:c>
      <x:c r="B24" s="5" t="str">
        <x:v>Да</x:v>
      </x:c>
      <x:c r="C24" s="5" t="str">
        <x:v>Да</x:v>
      </x:c>
      <x:c r="D24" s="5" t="str">
        <x:v>Да</x:v>
      </x:c>
    </x:row>
    <x:row r="25" ht="39" customHeight="1">
      <x:c r="A25" s="3" t="str">
        <x:v>Полный комплект</x:v>
      </x:c>
      <x:c r="B25" s="5" t="str">
        <x:v>Да</x:v>
      </x:c>
      <x:c r="C25" s="5" t="str">
        <x:v>Да</x:v>
      </x:c>
      <x:c r="D25" s="5" t="str">
        <x:v>Нет</x:v>
      </x:c>
    </x:row>
    <x:row r="26" ht="39" customHeight="1">
      <x:c r="A26" s="3" t="str">
        <x:v>Дополнение комплекта, ₽</x:v>
      </x:c>
      <x:c r="B26" s="9"/>
      <x:c r="C26" s="9"/>
      <x:c r="D26" s="9" t="n">
        <x:v>9000</x:v>
      </x:c>
    </x:row>
    <x:row r="27" ht="39" customHeight="1">
      <x:c r="A27" s="3" t="str">
        <x:v>Стоимость дополнения подтверждена</x:v>
      </x:c>
      <x:c r="B27" s="5" t="str">
        <x:v>Не требуется</x:v>
      </x:c>
      <x:c r="C27" s="5" t="str">
        <x:v>Не требуется</x:v>
      </x:c>
      <x:c r="D27" s="5" t="str">
        <x:v>Нет</x:v>
      </x:c>
    </x:row>
    <x:row r="28" ht="39" customHeight="1">
      <x:c r="A28" s="3" t="str">
        <x:v>Доставка</x:v>
      </x:c>
      <x:c r="B28" s="5" t="str">
        <x:v>Неизвестно</x:v>
      </x:c>
      <x:c r="C28" s="5" t="str">
        <x:v>Включена</x:v>
      </x:c>
      <x:c r="D28" s="5" t="str">
        <x:v>Отдельно</x:v>
      </x:c>
    </x:row>
    <x:row r="29" ht="39" customHeight="1">
      <x:c r="A29" s="3" t="str">
        <x:v>Отдельная доставка, ₽</x:v>
      </x:c>
      <x:c r="B29" s="9"/>
      <x:c r="C29" s="9"/>
      <x:c r="D29" s="9" t="n">
        <x:v>5000</x:v>
      </x:c>
    </x:row>
    <x:row r="30" ht="39" customHeight="1">
      <x:c r="A30" s="3" t="str">
        <x:v>Срок и приемка — открытые вопросы</x:v>
      </x:c>
      <x:c r="B30" s="5" t="str">
        <x:v>Подтвердить дату и приемку</x:v>
      </x:c>
      <x:c r="C30" s="5" t="str">
        <x:v>Подтвердить дату и приемку</x:v>
      </x:c>
      <x:c r="D30" s="5" t="str">
        <x:v>Подтвердить полный срок и состав</x:v>
      </x:c>
    </x:row>
    <x:row r="31" ht="29" customHeight="1">
      <x:c r="A31" s="3"/>
      <x:c r="B31" s="3"/>
      <x:c r="C31" s="3"/>
      <x:c r="D31" s="3"/>
    </x:row>
    <x:row r="32" ht="29" customHeight="1">
      <x:c r="A32" s="8" t="str">
        <x:v>Промежуточный расчет</x:v>
      </x:c>
      <x:c r="B32" s="8"/>
      <x:c r="C32" s="8"/>
      <x:c r="D32" s="8"/>
    </x:row>
    <x:row r="33" ht="29" customHeight="1">
      <x:c r="A33" s="3" t="str">
        <x:v>Расчетная партия с учетом минимума</x:v>
      </x:c>
      <x:c r="B33" s="12" t="n">
        <x:f>IF(AND(ISNUMBER($B$7),$B$7&gt;0,ISNUMBER(B20),B20&gt;0),MAX($B$7,B20),"Уточнить объем")</x:f>
        <x:v>100</x:v>
      </x:c>
      <x:c r="C33" s="12" t="n">
        <x:f>IF(AND(ISNUMBER($B$7),$B$7&gt;0,ISNUMBER(C20),C20&gt;0),MAX($B$7,C20),"Уточнить объем")</x:f>
        <x:v>150</x:v>
      </x:c>
      <x:c r="D33" s="12" t="n">
        <x:f>IF(AND(ISNUMBER($B$7),$B$7&gt;0,ISNUMBER(D20),D20&gt;0),MAX($B$7,D20),"Уточнить объем")</x:f>
        <x:v>100</x:v>
      </x:c>
    </x:row>
    <x:row r="34" ht="29" customHeight="1">
      <x:c r="A34" s="3" t="str">
        <x:v>Товар для расчетной партии, ₽</x:v>
      </x:c>
      <x:c r="B34" s="11" t="n">
        <x:f>IF(AND(ISNUMBER(B33),ISNUMBER(B21),B21=B33,ISNUMBER(B22),B22&gt;=0,B18="Да",B19=$B$6,B23="Да",B24="Да"),B33*B22,"Уточнить товар")</x:f>
        <x:v>164000</x:v>
      </x:c>
      <x:c r="C34" s="11" t="n">
        <x:f>IF(AND(ISNUMBER(C33),ISNUMBER(C21),C21=C33,ISNUMBER(C22),C22&gt;=0,C18="Да",C19=$B$6,C23="Да",C24="Да"),C33*C22,"Уточнить товар")</x:f>
        <x:v>261000</x:v>
      </x:c>
      <x:c r="D34" s="11" t="n">
        <x:f>IF(AND(ISNUMBER(D33),ISNUMBER(D21),D21=D33,ISNUMBER(D22),D22&gt;=0,D18="Да",D19=$B$6,D23="Да",D24="Да"),D33*D22,"Уточнить товар")</x:f>
        <x:v>158000</x:v>
      </x:c>
    </x:row>
    <x:row r="35" ht="29" customHeight="1">
      <x:c r="A35" s="3" t="str">
        <x:v>Дополнительная доставка, ₽</x:v>
      </x:c>
      <x:c r="B35" s="11" t="str">
        <x:f>IF(B28="Включена",0,IF(AND(B28="Отдельно",ISNUMBER(B29),B29&gt;=0),B29,"Уточнить доставку"))</x:f>
        <x:v>Уточнить доставку</x:v>
      </x:c>
      <x:c r="C35" s="11" t="n">
        <x:f>IF(C28="Включена",0,IF(AND(C28="Отдельно",ISNUMBER(C29),C29&gt;=0),C29,"Уточнить доставку"))</x:f>
        <x:v>0</x:v>
      </x:c>
      <x:c r="D35" s="11" t="n">
        <x:f>IF(D28="Включена",0,IF(AND(D28="Отдельно",ISNUMBER(D29),D29&gt;=0),D29,"Уточнить доставку"))</x:f>
        <x:v>5000</x:v>
      </x:c>
    </x:row>
    <x:row r="36" ht="29" customHeight="1">
      <x:c r="A36" s="3" t="str">
        <x:v>Дополнение комплекта, ₽</x:v>
      </x:c>
      <x:c r="B36" s="11" t="n">
        <x:f>IF(B25="Да",0,IF(AND(B25="Нет",B27="Да",ISNUMBER(B26),B26&gt;=0),B26,"Уточнить комплект"))</x:f>
        <x:v>0</x:v>
      </x:c>
      <x:c r="C36" s="11" t="n">
        <x:f>IF(C25="Да",0,IF(AND(C25="Нет",C27="Да",ISNUMBER(C26),C26&gt;=0),C26,"Уточнить комплект"))</x:f>
        <x:v>0</x:v>
      </x:c>
      <x:c r="D36" s="11" t="str">
        <x:f>IF(D25="Да",0,IF(AND(D25="Нет",D27="Да",ISNUMBER(D26),D26&gt;=0),D26,"Уточнить комплект"))</x:f>
        <x:v>Уточнить комплект</x:v>
      </x:c>
    </x:row>
    <x:row r="37" ht="29" customHeight="1">
      <x:c r="A37" s="3" t="str">
        <x:v>Полная сумма к оплате, ₽</x:v>
      </x:c>
      <x:c r="B37" s="11" t="str">
        <x:f>IF(AND(ISNUMBER(B34),ISNUMBER(B35),ISNUMBER(B36)),SUM(B34:B36),"Не подтверждено")</x:f>
        <x:v>Не подтверждено</x:v>
      </x:c>
      <x:c r="C37" s="11" t="n">
        <x:f>IF(AND(ISNUMBER(C34),ISNUMBER(C35),ISNUMBER(C36)),SUM(C34:C36),"Не подтверждено")</x:f>
        <x:v>261000</x:v>
      </x:c>
      <x:c r="D37" s="11" t="str">
        <x:f>IF(AND(ISNUMBER(D34),ISNUMBER(D35),ISNUMBER(D36)),SUM(D34:D36),"Не подтверждено")</x:f>
        <x:v>Не подтверждено</x:v>
      </x:c>
    </x:row>
    <x:row r="38" ht="29" customHeight="1">
      <x:c r="A38" s="3"/>
      <x:c r="B38" s="3"/>
      <x:c r="C38" s="3"/>
      <x:c r="D38" s="3"/>
    </x:row>
    <x:row r="39" ht="29" customHeight="1">
      <x:c r="A39" s="8" t="str">
        <x:v>Применимость</x:v>
      </x:c>
      <x:c r="B39" s="8"/>
      <x:c r="C39" s="8"/>
      <x:c r="D39" s="8"/>
    </x:row>
    <x:row r="40" ht="86" customHeight="1">
      <x:c r="A40" s="3" t="str">
        <x:v>Источник учебных сумм</x:v>
      </x:c>
      <x:c r="B40" s="3" t="str">
        <x:v>Все предложения, суммы и документы вымышлены; сценарии статьи 07 от 01.10.2026.</x:v>
      </x:c>
      <x:c r="C40" s="3"/>
      <x:c r="D40" s="3"/>
    </x:row>
    <x:row r="41" ht="86" customHeight="1">
      <x:c r="A41" s="3" t="str">
        <x:v>Неизвестное не равно нулю</x:v>
      </x:c>
      <x:c r="B41" s="3" t="str">
        <x:v>Пустая доставка → вопрос. Подтвержденная бесплатная доставка → число 0.</x:v>
      </x:c>
      <x:c r="C41" s="3"/>
      <x:c r="D41" s="3"/>
    </x:row>
    <x:row r="42" ht="86" customHeight="1">
      <x:c r="A42" s="3" t="str">
        <x:v>Проверка версии и единицы</x:v>
      </x:c>
      <x:c r="B42" s="3" t="str">
        <x:v>Цена за комплект сравнивается с комплектом; цена другой версии блокирует товар.</x:v>
      </x:c>
      <x:c r="C42" s="3"/>
      <x:c r="D42" s="3"/>
    </x:row>
    <x:row r="43" ht="86" customHeight="1">
      <x:c r="A43" s="3" t="str">
        <x:v>Граница результата</x:v>
      </x:c>
      <x:c r="B43" s="3" t="str">
        <x:v>Итог — платеж, а не рейтинг. Дата, приемка и допустимость лишнего объема решаются отдельно.</x:v>
      </x:c>
      <x:c r="C43" s="3"/>
      <x:c r="D43" s="3"/>
    </x:row>
    <x:row r="44" ht="86" customHeight="1">
      <x:c r="A44" s="3" t="str">
        <x:v>Как получить сравнимые ответы</x:v>
      </x:c>
      <x:c r="B44" s="3" t="str">
        <x:v>Для другого изделия скопируйте лист. Все сравниваемые КП должны относиться к одному составу.</x:v>
      </x:c>
      <x:c r="C44" s="3"/>
      <x:c r="D44" s="3"/>
    </x:row>
  </x:sheetData>
  <x:mergeCells>
    <x:mergeCell ref="A1:D1"/>
    <x:mergeCell ref="A3:D3"/>
    <x:mergeCell ref="A16:D16"/>
    <x:mergeCell ref="A32:D32"/>
    <x:mergeCell ref="A39:D39"/>
    <x:mergeCell ref="B40:D40"/>
    <x:mergeCell ref="B41:D41"/>
    <x:mergeCell ref="B42:D42"/>
    <x:mergeCell ref="B43:D43"/>
    <x:mergeCell ref="B44:D44"/>
  </x:mergeCells>
  <x:conditionalFormatting sqref="B10:D14">
    <x:cfRule type="containsText" dxfId="0" priority="1" operator="containsText" text="Не подтверждено"/>
  </x:conditionalFormatting>
  <x:conditionalFormatting sqref="B33:D37">
    <x:cfRule type="containsText" dxfId="1" priority="2" operator="containsText" text="Уточнить"/>
  </x:conditionalFormatting>
  <x:dataValidations count="6">
    <x:dataValidation type="list" sqref="B18:D18">
      <x:formula1>"Да,Нет,Не требуется"</x:formula1>
    </x:dataValidation>
    <x:dataValidation type="list" sqref="B23:D23">
      <x:formula1>"Да,Нет,Не требуется"</x:formula1>
    </x:dataValidation>
    <x:dataValidation type="list" sqref="B24:D24">
      <x:formula1>"Да,Нет,Не требуется"</x:formula1>
    </x:dataValidation>
    <x:dataValidation type="list" sqref="B25:D25">
      <x:formula1>"Да,Нет,Не требуется"</x:formula1>
    </x:dataValidation>
    <x:dataValidation type="list" sqref="B27:D27">
      <x:formula1>"Да,Нет,Не требуется"</x:formula1>
    </x:dataValidation>
    <x:dataValidation type="list" sqref="B28:D28">
      <x:formula1>"Неизвестно,Включена,Отдельно"</x:formula1>
    </x:dataValidation>
  </x:dataValidations>
  <x:pageMargins left="0.7" right="0.7" top="0.75" bottom="0.75" header="0.3" footer="0.3"/>
</x:worksheet>
</file>